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lan" sheetId="1" r:id="rId1"/>
    <sheet name="TABLEAU DES VITESSES" sheetId="2" r:id="rId2"/>
  </sheets>
  <definedNames>
    <definedName name="_xlnm.Print_Area" localSheetId="0">Plan!$A$2:$H$2</definedName>
    <definedName name="_xlnm.Print_Area" localSheetId="1">'TABLEAU DES VITESSES'!$B$1:$Q$15</definedName>
  </definedNames>
  <calcPr calcId="125725"/>
</workbook>
</file>

<file path=xl/calcChain.xml><?xml version="1.0" encoding="utf-8"?>
<calcChain xmlns="http://schemas.openxmlformats.org/spreadsheetml/2006/main">
  <c r="D5" i="2"/>
  <c r="E5" s="1"/>
  <c r="E6"/>
  <c r="F6"/>
  <c r="H6"/>
  <c r="K6"/>
  <c r="M6"/>
  <c r="O6"/>
  <c r="Q5" l="1"/>
  <c r="O5"/>
  <c r="M5"/>
  <c r="K5"/>
  <c r="I5"/>
  <c r="G5"/>
  <c r="P5"/>
  <c r="N5"/>
  <c r="L5"/>
  <c r="J5"/>
  <c r="H5"/>
  <c r="F5"/>
</calcChain>
</file>

<file path=xl/sharedStrings.xml><?xml version="1.0" encoding="utf-8"?>
<sst xmlns="http://schemas.openxmlformats.org/spreadsheetml/2006/main" count="189" uniqueCount="80">
  <si>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</si>
  <si>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</si>
  <si>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</si>
  <si>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</si>
  <si>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</si>
  <si>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Samedi  </t>
  </si>
  <si>
    <t xml:space="preserve">Dimanche </t>
  </si>
  <si>
    <t xml:space="preserve">Type de séance </t>
  </si>
  <si>
    <t>Sortie longue</t>
  </si>
  <si>
    <t xml:space="preserve">Description </t>
  </si>
  <si>
    <t>Conseils :</t>
  </si>
  <si>
    <t>Footing</t>
  </si>
  <si>
    <t>Vitesse spécifique</t>
  </si>
  <si>
    <t>baisse qualitative et quantitative</t>
  </si>
  <si>
    <t>Tableau des vitesses</t>
  </si>
  <si>
    <t>VMA courte</t>
  </si>
  <si>
    <t>VMA longue</t>
  </si>
  <si>
    <t>Spécifique course</t>
  </si>
  <si>
    <t>Spécifique marathon</t>
  </si>
  <si>
    <t>Nom</t>
  </si>
  <si>
    <t>VMA en km/h</t>
  </si>
  <si>
    <t>VMA en m/s</t>
  </si>
  <si>
    <t>Footing          70%</t>
  </si>
  <si>
    <t>Footing          75%</t>
  </si>
  <si>
    <t>15x15</t>
  </si>
  <si>
    <t>30''</t>
  </si>
  <si>
    <t>45''</t>
  </si>
  <si>
    <t>Vitesse en km/h</t>
  </si>
  <si>
    <t>Recommandations</t>
  </si>
  <si>
    <t xml:space="preserve">Repos </t>
  </si>
  <si>
    <t>footing</t>
  </si>
  <si>
    <t>VMA</t>
  </si>
  <si>
    <t>Repos</t>
  </si>
  <si>
    <t xml:space="preserve">VMA </t>
  </si>
  <si>
    <t>COMPETITION Nogent sur Marne 10 kms ou Antony 5 kms</t>
  </si>
  <si>
    <t xml:space="preserve">    - PREPARATION GENERALE - Semaine 1 du 20 janvier au 26 janvier</t>
  </si>
  <si>
    <t xml:space="preserve">    - PREPARATION GENERALE - Semaine 2 du 27  au 2 février</t>
  </si>
  <si>
    <t xml:space="preserve">    - PREPARATION GENERALE- Semaine 3 du 3 au 9  février</t>
  </si>
  <si>
    <t xml:space="preserve">    - PREPARATION SPECIFIQUE - Semaine 5 du 17  au 23 fevrier</t>
  </si>
  <si>
    <t xml:space="preserve">    - PREPARATION SPECIFIQUE - Semaine 7  du 3 au 9 mars</t>
  </si>
  <si>
    <t xml:space="preserve">    - PERIODE DE RELACHEMENT - Semaine 8 du 10 au 16 mars</t>
  </si>
  <si>
    <t xml:space="preserve">    SEMAINE  ALLEGEE - semaine 4 du 10 au 16 février</t>
  </si>
  <si>
    <t xml:space="preserve">    - PREPARATION SPECIFIQUE - Semaine 6 du 24 février  au 2 mars</t>
  </si>
  <si>
    <t>CROSS LIFA AULNAY sous Bois</t>
  </si>
  <si>
    <t>CHAMPIONNAT de France de CROSS Le PONTET</t>
  </si>
  <si>
    <t>1H15 à 70/75% VMA</t>
  </si>
  <si>
    <t>EF + PPS</t>
  </si>
  <si>
    <t>EF+PPS</t>
  </si>
  <si>
    <t>EF+ PPS</t>
  </si>
  <si>
    <t>Les 10 kms de Nogent ou les 5 kms d'Anthony le 16 mars 2014</t>
  </si>
  <si>
    <t>Légende</t>
  </si>
  <si>
    <t>EF: Endurance fondamentale pour habituer l'organisme aux efforts longs et à consommer les graisses au-delà d'une heure</t>
  </si>
  <si>
    <t>Vitesse spécifique: courir à la vitesse de compétition en fonction de son objectf chronométrique</t>
  </si>
  <si>
    <t>chronométrique(voir tableau des vitesses)</t>
  </si>
  <si>
    <t>Sortie longue:Pour habituer l'organisme à un effort long tant énergétiquement que psychologiquement(entrîner le corps à brûler les graisses comme carburant de l'effort et augmenter ses réserves en glycogènes musculaires)</t>
  </si>
  <si>
    <t>Footing de récupération: Pour faciliter et augmenter les capacités de récupération de l'organisme/Retour au calme apprès compétition</t>
  </si>
  <si>
    <t>Footing d'endurance active: Pour habituer l'organisme à un effort plus oyu poins long</t>
  </si>
  <si>
    <t>à une intensité supérieure au travail d'endurance fondamentale</t>
  </si>
  <si>
    <t>PPS: préparation physique spécifique</t>
  </si>
  <si>
    <t>VMA: vitesse maximale en aérobie</t>
  </si>
  <si>
    <t>Compétition</t>
  </si>
  <si>
    <t>40' +PPS</t>
  </si>
  <si>
    <t>50'+ PPS</t>
  </si>
  <si>
    <t>de 45' à 01h00</t>
  </si>
  <si>
    <t>2(6x300 m) r=45" R=3'</t>
  </si>
  <si>
    <t>VMA 100%</t>
  </si>
  <si>
    <t>Remarques</t>
  </si>
  <si>
    <t>: Le programme des séances est donné à titre indicatif et est susceptible d'être modifié en fonction des circonstances (intempéries, état général des athlètes, humeur du coach ;)))…)</t>
  </si>
  <si>
    <t>Pour connaître vos allures, consultez le tableau des vitesses ci-joint dans lequel vous pouvez insérer votre VMA</t>
  </si>
  <si>
    <t xml:space="preserve">     1) Echauffement, durée de 25' à 30'</t>
  </si>
  <si>
    <t>Les séances VMA courte, VMA longue, Vitesse Spécifique se dérouleront de la manière suivante :</t>
  </si>
  <si>
    <t xml:space="preserve">     2) Retour au calme, durée de 5' à 10'</t>
  </si>
  <si>
    <t xml:space="preserve">     3) Etirements après chaque séance</t>
  </si>
  <si>
    <t>1H20 dont 2x10' à 70/75 % VMA R=2'</t>
  </si>
  <si>
    <t>01h20 dont 3x8' à 70/75% VMA R=2'</t>
  </si>
  <si>
    <t>01h20 dont 2x10' à 70/75% VMA R=2'</t>
  </si>
  <si>
    <t>1H20 dont 3x8' à 70/75 % VMA R=2'</t>
  </si>
  <si>
    <t xml:space="preserve">5 kms prépararoire allure 10 kms </t>
  </si>
  <si>
    <t>01h00</t>
  </si>
  <si>
    <t>4x1500 m R=2' Allure 10 kms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</si>
</sst>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  <family val="2"/>
    </font>
    <font>
      <b/>
      <i/>
      <sz val="2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33"/>
      </patternFill>
    </fill>
    <fill>
      <patternFill patternType="solid">
        <fgColor rgb="FFFFC000"/>
        <bgColor indexed="40"/>
      </patternFill>
    </fill>
    <fill>
      <patternFill patternType="solid">
        <fgColor rgb="FFFF33CC"/>
        <bgColor indexed="4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4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3" xfId="0" applyBorder="1"/>
    <xf numFmtId="0" fontId="7" fillId="0" borderId="0" xfId="1"/>
    <xf numFmtId="0" fontId="7" fillId="0" borderId="0" xfId="1" applyBorder="1"/>
    <xf numFmtId="0" fontId="0" fillId="0" borderId="4" xfId="1" applyFont="1" applyBorder="1" applyAlignment="1">
      <alignment horizontal="center" vertical="center" wrapText="1"/>
    </xf>
    <xf numFmtId="9" fontId="7" fillId="5" borderId="4" xfId="1" applyNumberFormat="1" applyFill="1" applyBorder="1" applyAlignment="1" applyProtection="1">
      <alignment horizontal="center" vertical="center" wrapText="1"/>
      <protection locked="0"/>
    </xf>
    <xf numFmtId="47" fontId="7" fillId="0" borderId="0" xfId="1" applyNumberFormat="1"/>
    <xf numFmtId="47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/>
    </xf>
    <xf numFmtId="0" fontId="0" fillId="0" borderId="5" xfId="1" applyFont="1" applyBorder="1" applyAlignment="1" applyProtection="1">
      <alignment horizontal="center" vertical="center"/>
      <protection locked="0"/>
    </xf>
    <xf numFmtId="164" fontId="7" fillId="0" borderId="1" xfId="1" applyNumberFormat="1" applyBorder="1" applyAlignment="1">
      <alignment horizontal="center" vertical="center"/>
    </xf>
    <xf numFmtId="47" fontId="7" fillId="0" borderId="1" xfId="1" applyNumberFormat="1" applyBorder="1" applyAlignment="1">
      <alignment horizontal="center" vertical="center"/>
    </xf>
    <xf numFmtId="2" fontId="7" fillId="0" borderId="1" xfId="1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7" fillId="0" borderId="4" xfId="1" applyBorder="1"/>
    <xf numFmtId="0" fontId="4" fillId="0" borderId="8" xfId="1" applyFont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6" borderId="1" xfId="1" applyFill="1" applyBorder="1" applyAlignment="1">
      <alignment horizontal="center"/>
    </xf>
    <xf numFmtId="0" fontId="7" fillId="0" borderId="6" xfId="1" applyBorder="1" applyAlignment="1">
      <alignment horizontal="center"/>
    </xf>
    <xf numFmtId="0" fontId="7" fillId="7" borderId="4" xfId="1" applyFill="1" applyBorder="1" applyAlignment="1">
      <alignment horizontal="right"/>
    </xf>
    <xf numFmtId="0" fontId="7" fillId="7" borderId="7" xfId="1" applyFill="1" applyBorder="1" applyAlignment="1">
      <alignment horizontal="right"/>
    </xf>
    <xf numFmtId="0" fontId="7" fillId="8" borderId="4" xfId="1" applyFill="1" applyBorder="1" applyAlignment="1">
      <alignment horizontal="right"/>
    </xf>
    <xf numFmtId="0" fontId="7" fillId="8" borderId="8" xfId="1" applyFill="1" applyBorder="1" applyAlignment="1">
      <alignment horizontal="right"/>
    </xf>
    <xf numFmtId="0" fontId="7" fillId="8" borderId="7" xfId="1" applyFill="1" applyBorder="1" applyAlignment="1">
      <alignment horizontal="center"/>
    </xf>
    <xf numFmtId="0" fontId="7" fillId="5" borderId="1" xfId="1" applyFill="1" applyBorder="1" applyAlignment="1">
      <alignment horizontal="center"/>
    </xf>
    <xf numFmtId="0" fontId="7" fillId="9" borderId="4" xfId="1" applyFill="1" applyBorder="1"/>
    <xf numFmtId="0" fontId="7" fillId="9" borderId="8" xfId="1" applyFill="1" applyBorder="1"/>
    <xf numFmtId="0" fontId="7" fillId="9" borderId="7" xfId="1" applyFill="1" applyBorder="1"/>
    <xf numFmtId="0" fontId="7" fillId="0" borderId="0" xfId="1" applyBorder="1" applyAlignment="1">
      <alignment horizontal="center"/>
    </xf>
    <xf numFmtId="0" fontId="0" fillId="10" borderId="0" xfId="0" applyFill="1"/>
    <xf numFmtId="0" fontId="7" fillId="10" borderId="0" xfId="1" applyFill="1"/>
    <xf numFmtId="0" fontId="4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0" fillId="17" borderId="0" xfId="0" applyFill="1"/>
    <xf numFmtId="0" fontId="0" fillId="18" borderId="0" xfId="0" applyFill="1"/>
    <xf numFmtId="0" fontId="4" fillId="17" borderId="0" xfId="0" applyFont="1" applyFill="1"/>
    <xf numFmtId="0" fontId="4" fillId="18" borderId="0" xfId="0" applyFont="1" applyFill="1"/>
    <xf numFmtId="0" fontId="11" fillId="17" borderId="0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0" fillId="15" borderId="0" xfId="0" applyFill="1"/>
    <xf numFmtId="0" fontId="9" fillId="2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15" borderId="9" xfId="0" applyFont="1" applyFill="1" applyBorder="1" applyAlignment="1">
      <alignment vertical="center"/>
    </xf>
    <xf numFmtId="0" fontId="11" fillId="17" borderId="0" xfId="0" applyFont="1" applyFill="1"/>
    <xf numFmtId="0" fontId="4" fillId="10" borderId="0" xfId="1" applyFont="1" applyFill="1"/>
    <xf numFmtId="0" fontId="4" fillId="10" borderId="0" xfId="0" applyFont="1" applyFill="1"/>
    <xf numFmtId="0" fontId="3" fillId="9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9" fontId="0" fillId="7" borderId="4" xfId="1" applyNumberFormat="1" applyFont="1" applyFill="1" applyBorder="1" applyAlignment="1" applyProtection="1">
      <alignment horizontal="center" vertical="center"/>
      <protection locked="0"/>
    </xf>
    <xf numFmtId="9" fontId="7" fillId="8" borderId="1" xfId="1" applyNumberFormat="1" applyFill="1" applyBorder="1" applyAlignment="1" applyProtection="1">
      <alignment horizontal="center" vertical="center" wrapText="1"/>
      <protection locked="0"/>
    </xf>
    <xf numFmtId="9" fontId="7" fillId="9" borderId="1" xfId="1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/>
  </cellXfs>
  <cellStyles count="2">
    <cellStyle name="Normal" xfId="0" builtinId="0"/>
    <cellStyle name="Normal_FICHE entrainement année 200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topLeftCell="A13" zoomScale="85" zoomScaleNormal="85" workbookViewId="0">
      <selection activeCell="L25" sqref="L25"/>
    </sheetView>
  </sheetViews>
  <sheetFormatPr baseColWidth="10" defaultRowHeight="12.75"/>
  <cols>
    <col min="1" max="1" width="10.140625" customWidth="1"/>
    <col min="2" max="2" width="18.140625" customWidth="1"/>
    <col min="3" max="3" width="20.140625" customWidth="1"/>
    <col min="4" max="7" width="18.140625" customWidth="1"/>
    <col min="8" max="8" width="53" customWidth="1"/>
    <col min="9" max="255" width="11.42578125" style="1"/>
  </cols>
  <sheetData>
    <row r="2" spans="1:256" ht="25.5">
      <c r="A2" s="2" t="s">
        <v>49</v>
      </c>
      <c r="G2" s="3"/>
    </row>
    <row r="3" spans="1:256" ht="19.5" customHeight="1">
      <c r="A3" s="20"/>
      <c r="B3" s="21"/>
      <c r="C3" s="21"/>
      <c r="D3" s="21"/>
      <c r="E3" s="21"/>
      <c r="F3" s="21"/>
      <c r="G3" s="21"/>
      <c r="H3" s="21"/>
      <c r="IV3" s="15"/>
    </row>
    <row r="5" spans="1:256">
      <c r="A5" s="85" t="s">
        <v>35</v>
      </c>
      <c r="B5" s="85"/>
      <c r="C5" s="85"/>
      <c r="D5" s="85"/>
      <c r="E5" s="85"/>
      <c r="F5" s="85"/>
      <c r="G5" s="85"/>
      <c r="H5" s="85"/>
    </row>
    <row r="6" spans="1:256">
      <c r="A6" s="4"/>
      <c r="B6" s="5" t="s">
        <v>0</v>
      </c>
      <c r="C6" s="6" t="s">
        <v>1</v>
      </c>
      <c r="D6" s="5" t="s">
        <v>2</v>
      </c>
      <c r="E6" s="6" t="s">
        <v>3</v>
      </c>
      <c r="F6" s="5" t="s">
        <v>4</v>
      </c>
      <c r="G6" s="5" t="s">
        <v>5</v>
      </c>
      <c r="H6" s="6" t="s">
        <v>6</v>
      </c>
    </row>
    <row r="7" spans="1:256" s="13" customFormat="1" ht="25.5">
      <c r="A7" s="4" t="s">
        <v>7</v>
      </c>
      <c r="B7" s="7" t="s">
        <v>29</v>
      </c>
      <c r="C7" s="8" t="s">
        <v>30</v>
      </c>
      <c r="D7" s="7" t="s">
        <v>29</v>
      </c>
      <c r="E7" s="8" t="s">
        <v>31</v>
      </c>
      <c r="F7" s="7" t="s">
        <v>32</v>
      </c>
      <c r="G7" s="7" t="s">
        <v>29</v>
      </c>
      <c r="H7" s="8" t="s">
        <v>8</v>
      </c>
      <c r="IV7" s="14"/>
    </row>
    <row r="8" spans="1:256" ht="25.5">
      <c r="A8" s="4" t="s">
        <v>9</v>
      </c>
      <c r="B8" s="9"/>
      <c r="C8" s="77" t="s">
        <v>46</v>
      </c>
      <c r="D8" s="9"/>
      <c r="E8" s="10"/>
      <c r="F8" s="9"/>
      <c r="G8" s="9"/>
      <c r="H8" s="67" t="s">
        <v>45</v>
      </c>
      <c r="IV8" s="15"/>
    </row>
    <row r="9" spans="1:256">
      <c r="A9" s="85" t="s">
        <v>36</v>
      </c>
      <c r="B9" s="85"/>
      <c r="C9" s="85"/>
      <c r="D9" s="85"/>
      <c r="E9" s="85"/>
      <c r="F9" s="85"/>
      <c r="G9" s="85"/>
      <c r="H9" s="85"/>
    </row>
    <row r="10" spans="1:256">
      <c r="A10" s="4"/>
      <c r="B10" s="5" t="s">
        <v>0</v>
      </c>
      <c r="C10" s="6" t="s">
        <v>1</v>
      </c>
      <c r="D10" s="5" t="s">
        <v>2</v>
      </c>
      <c r="E10" s="6" t="s">
        <v>3</v>
      </c>
      <c r="F10" s="5" t="s">
        <v>4</v>
      </c>
      <c r="G10" s="5" t="s">
        <v>5</v>
      </c>
      <c r="H10" s="6" t="s">
        <v>6</v>
      </c>
    </row>
    <row r="11" spans="1:256" ht="25.5">
      <c r="A11" s="4" t="s">
        <v>7</v>
      </c>
      <c r="B11" s="7" t="s">
        <v>32</v>
      </c>
      <c r="C11" s="8" t="s">
        <v>65</v>
      </c>
      <c r="D11" s="7" t="s">
        <v>32</v>
      </c>
      <c r="E11" s="8" t="s">
        <v>30</v>
      </c>
      <c r="F11" s="7" t="s">
        <v>32</v>
      </c>
      <c r="G11" s="7" t="s">
        <v>29</v>
      </c>
      <c r="H11" s="8" t="s">
        <v>8</v>
      </c>
    </row>
    <row r="12" spans="1:256" ht="31.5" customHeight="1">
      <c r="A12" s="4" t="s">
        <v>9</v>
      </c>
      <c r="B12" s="9"/>
      <c r="C12" s="81" t="s">
        <v>64</v>
      </c>
      <c r="D12" s="9"/>
      <c r="E12" s="68" t="s">
        <v>47</v>
      </c>
      <c r="F12" s="9"/>
      <c r="G12" s="9"/>
      <c r="H12" s="67" t="s">
        <v>73</v>
      </c>
    </row>
    <row r="13" spans="1:256" s="13" customFormat="1" ht="12" customHeight="1">
      <c r="A13" s="89" t="s">
        <v>37</v>
      </c>
      <c r="B13" s="89"/>
      <c r="C13" s="89"/>
      <c r="D13" s="89"/>
      <c r="E13" s="89"/>
      <c r="F13" s="89"/>
      <c r="G13" s="89"/>
      <c r="H13" s="89"/>
      <c r="IV13" s="14"/>
    </row>
    <row r="14" spans="1:256" ht="12" customHeight="1">
      <c r="A14" s="4"/>
      <c r="B14" s="5" t="s">
        <v>0</v>
      </c>
      <c r="C14" s="6" t="s">
        <v>1</v>
      </c>
      <c r="D14" s="5" t="s">
        <v>2</v>
      </c>
      <c r="E14" s="6" t="s">
        <v>3</v>
      </c>
      <c r="F14" s="5" t="s">
        <v>4</v>
      </c>
      <c r="G14" s="5" t="s">
        <v>5</v>
      </c>
      <c r="H14" s="6" t="s">
        <v>6</v>
      </c>
      <c r="IV14" s="15"/>
    </row>
    <row r="15" spans="1:256" ht="25.5">
      <c r="A15" s="4" t="s">
        <v>7</v>
      </c>
      <c r="B15" s="7" t="s">
        <v>32</v>
      </c>
      <c r="C15" s="8" t="s">
        <v>11</v>
      </c>
      <c r="D15" s="7" t="s">
        <v>32</v>
      </c>
      <c r="E15" s="8" t="s">
        <v>33</v>
      </c>
      <c r="F15" s="7" t="s">
        <v>32</v>
      </c>
      <c r="G15" s="7" t="s">
        <v>32</v>
      </c>
      <c r="H15" s="8" t="s">
        <v>8</v>
      </c>
      <c r="IV15" s="15"/>
    </row>
    <row r="16" spans="1:256" ht="25.5">
      <c r="A16" s="4" t="s">
        <v>9</v>
      </c>
      <c r="B16" s="9"/>
      <c r="C16" s="77" t="s">
        <v>48</v>
      </c>
      <c r="D16" s="9"/>
      <c r="E16" s="10"/>
      <c r="F16" s="9"/>
      <c r="G16" s="9"/>
      <c r="H16" s="67" t="s">
        <v>74</v>
      </c>
      <c r="IV16" s="15"/>
    </row>
    <row r="17" spans="1:256" ht="22.5" customHeight="1">
      <c r="A17" s="4" t="s">
        <v>60</v>
      </c>
      <c r="B17" s="9"/>
      <c r="C17" s="23"/>
      <c r="D17" s="5"/>
      <c r="E17" s="23"/>
      <c r="F17" s="5"/>
      <c r="G17" s="5"/>
      <c r="IV17" s="15"/>
    </row>
    <row r="18" spans="1:256" ht="19.5" customHeight="1">
      <c r="A18" s="16"/>
      <c r="B18" s="17"/>
      <c r="C18" s="19"/>
      <c r="D18" s="18"/>
      <c r="E18" s="19"/>
      <c r="F18" s="18"/>
      <c r="G18" s="18"/>
      <c r="H18" s="79"/>
      <c r="IV18" s="15"/>
    </row>
    <row r="19" spans="1:256" ht="19.5" customHeight="1">
      <c r="A19" s="16"/>
      <c r="B19" s="17"/>
      <c r="C19" s="19"/>
      <c r="D19" s="18"/>
      <c r="E19" s="19"/>
      <c r="F19" s="18"/>
      <c r="G19" s="18"/>
      <c r="H19" s="18"/>
      <c r="IV19" s="15"/>
    </row>
    <row r="20" spans="1:256">
      <c r="A20" s="90" t="s">
        <v>41</v>
      </c>
      <c r="B20" s="90"/>
      <c r="C20" s="90"/>
      <c r="D20" s="90"/>
      <c r="E20" s="90"/>
      <c r="F20" s="90"/>
      <c r="G20" s="90"/>
      <c r="H20" s="90"/>
    </row>
    <row r="21" spans="1:256">
      <c r="A21" s="4"/>
      <c r="B21" s="5" t="s">
        <v>0</v>
      </c>
      <c r="C21" s="6" t="s">
        <v>1</v>
      </c>
      <c r="D21" s="5" t="s">
        <v>2</v>
      </c>
      <c r="E21" s="6" t="s">
        <v>3</v>
      </c>
      <c r="F21" s="5" t="s">
        <v>4</v>
      </c>
      <c r="G21" s="5" t="s">
        <v>5</v>
      </c>
      <c r="H21" s="6" t="s">
        <v>6</v>
      </c>
    </row>
    <row r="22" spans="1:256" s="13" customFormat="1" ht="25.5">
      <c r="A22" s="4" t="s">
        <v>7</v>
      </c>
      <c r="B22" s="7" t="s">
        <v>32</v>
      </c>
      <c r="C22" s="8" t="s">
        <v>31</v>
      </c>
      <c r="D22" s="7" t="s">
        <v>32</v>
      </c>
      <c r="E22" s="67" t="s">
        <v>47</v>
      </c>
      <c r="F22" s="7" t="s">
        <v>32</v>
      </c>
      <c r="G22" s="7" t="s">
        <v>32</v>
      </c>
      <c r="H22" s="8" t="s">
        <v>8</v>
      </c>
      <c r="IV22" s="14"/>
    </row>
    <row r="23" spans="1:256" ht="25.5">
      <c r="A23" s="4" t="s">
        <v>9</v>
      </c>
      <c r="B23" s="9"/>
      <c r="C23" s="78"/>
      <c r="D23" s="9"/>
      <c r="F23" s="9"/>
      <c r="G23" s="9"/>
      <c r="H23" s="67" t="s">
        <v>63</v>
      </c>
      <c r="IV23" s="15"/>
    </row>
    <row r="24" spans="1:256" ht="19.5" customHeight="1">
      <c r="A24" s="20"/>
      <c r="B24" s="17"/>
      <c r="C24" s="78"/>
      <c r="D24" s="17"/>
      <c r="F24" s="17"/>
      <c r="G24" s="17"/>
      <c r="H24" s="70" t="s">
        <v>43</v>
      </c>
      <c r="IV24" s="15"/>
    </row>
    <row r="25" spans="1:256" ht="19.5" customHeight="1">
      <c r="A25" s="20"/>
      <c r="B25" s="21"/>
      <c r="C25" s="21"/>
      <c r="D25" s="21"/>
      <c r="E25" s="21"/>
      <c r="F25" s="21"/>
      <c r="G25" s="21"/>
      <c r="H25" s="21"/>
      <c r="I25" s="21"/>
      <c r="IV25" s="15"/>
    </row>
    <row r="26" spans="1:256">
      <c r="A26" s="20"/>
      <c r="B26" s="21"/>
      <c r="C26" s="21"/>
      <c r="D26" s="21"/>
      <c r="E26" s="21"/>
      <c r="F26" s="21"/>
      <c r="G26" s="21"/>
      <c r="H26" s="24"/>
    </row>
    <row r="27" spans="1:256">
      <c r="A27" s="91" t="s">
        <v>38</v>
      </c>
      <c r="B27" s="91"/>
      <c r="C27" s="91"/>
      <c r="D27" s="91"/>
      <c r="E27" s="91"/>
      <c r="F27" s="91"/>
      <c r="G27" s="91"/>
      <c r="H27" s="91"/>
    </row>
    <row r="28" spans="1:256" s="13" customFormat="1">
      <c r="A28" s="4"/>
      <c r="B28" s="5" t="s">
        <v>0</v>
      </c>
      <c r="C28" s="6" t="s">
        <v>1</v>
      </c>
      <c r="D28" s="5" t="s">
        <v>2</v>
      </c>
      <c r="E28" s="6" t="s">
        <v>3</v>
      </c>
      <c r="F28" s="5" t="s">
        <v>4</v>
      </c>
      <c r="G28" s="5" t="s">
        <v>5</v>
      </c>
      <c r="H28" s="6" t="s">
        <v>6</v>
      </c>
      <c r="IV28" s="14"/>
    </row>
    <row r="29" spans="1:256" ht="25.5">
      <c r="A29" s="4" t="s">
        <v>7</v>
      </c>
      <c r="B29" s="7" t="s">
        <v>32</v>
      </c>
      <c r="C29" s="67" t="s">
        <v>47</v>
      </c>
      <c r="D29" s="7" t="s">
        <v>32</v>
      </c>
      <c r="E29" s="8" t="s">
        <v>12</v>
      </c>
      <c r="F29" s="7" t="s">
        <v>32</v>
      </c>
      <c r="G29" s="7" t="s">
        <v>32</v>
      </c>
      <c r="H29" s="8" t="s">
        <v>8</v>
      </c>
      <c r="IV29" s="15"/>
    </row>
    <row r="30" spans="1:256" ht="25.5">
      <c r="A30" s="4" t="s">
        <v>9</v>
      </c>
      <c r="B30" s="9"/>
      <c r="C30" s="69" t="s">
        <v>78</v>
      </c>
      <c r="D30" s="9"/>
      <c r="E30" s="98" t="s">
        <v>79</v>
      </c>
      <c r="F30" s="68"/>
      <c r="G30" s="9"/>
      <c r="H30" s="67" t="s">
        <v>75</v>
      </c>
    </row>
    <row r="31" spans="1:256">
      <c r="A31" s="91" t="s">
        <v>42</v>
      </c>
      <c r="B31" s="91"/>
      <c r="C31" s="91"/>
      <c r="D31" s="91"/>
      <c r="E31" s="91"/>
      <c r="F31" s="91"/>
      <c r="G31" s="91"/>
      <c r="H31" s="91"/>
    </row>
    <row r="32" spans="1:256" s="13" customFormat="1">
      <c r="A32" s="4"/>
      <c r="B32" s="5" t="s">
        <v>0</v>
      </c>
      <c r="C32" s="6" t="s">
        <v>1</v>
      </c>
      <c r="D32" s="5" t="s">
        <v>2</v>
      </c>
      <c r="E32" s="6" t="s">
        <v>3</v>
      </c>
      <c r="F32" s="5" t="s">
        <v>4</v>
      </c>
      <c r="G32" s="5" t="s">
        <v>5</v>
      </c>
      <c r="H32" s="6" t="s">
        <v>6</v>
      </c>
      <c r="IV32" s="14"/>
    </row>
    <row r="33" spans="1:256" ht="25.5">
      <c r="A33" s="4" t="s">
        <v>7</v>
      </c>
      <c r="B33" s="7" t="s">
        <v>32</v>
      </c>
      <c r="C33" s="8" t="s">
        <v>12</v>
      </c>
      <c r="D33" s="7" t="s">
        <v>32</v>
      </c>
      <c r="E33" s="67" t="s">
        <v>47</v>
      </c>
      <c r="F33" s="7" t="s">
        <v>32</v>
      </c>
      <c r="G33" s="7" t="s">
        <v>32</v>
      </c>
      <c r="H33" s="8" t="s">
        <v>8</v>
      </c>
      <c r="IV33" s="15"/>
    </row>
    <row r="34" spans="1:256" ht="19.5" customHeight="1">
      <c r="A34" s="4" t="s">
        <v>9</v>
      </c>
      <c r="C34" s="68"/>
      <c r="D34" s="9"/>
      <c r="E34" s="10"/>
      <c r="F34" s="9"/>
      <c r="G34" s="9"/>
      <c r="H34" s="67" t="s">
        <v>76</v>
      </c>
      <c r="IV34" s="15"/>
    </row>
    <row r="35" spans="1:256" ht="25.5">
      <c r="A35" s="4" t="s">
        <v>60</v>
      </c>
      <c r="B35" s="9"/>
      <c r="C35" s="27"/>
      <c r="D35" s="5"/>
      <c r="E35" s="12"/>
      <c r="F35" s="5"/>
      <c r="G35" s="5"/>
      <c r="H35" s="70" t="s">
        <v>44</v>
      </c>
    </row>
    <row r="36" spans="1:256">
      <c r="A36" s="91" t="s">
        <v>39</v>
      </c>
      <c r="B36" s="91"/>
      <c r="C36" s="91"/>
      <c r="D36" s="91"/>
      <c r="E36" s="91"/>
      <c r="F36" s="91"/>
      <c r="G36" s="91"/>
      <c r="H36" s="91"/>
    </row>
    <row r="37" spans="1:256" s="13" customFormat="1">
      <c r="A37" s="4"/>
      <c r="B37" s="5" t="s">
        <v>0</v>
      </c>
      <c r="C37" s="6" t="s">
        <v>1</v>
      </c>
      <c r="D37" s="5" t="s">
        <v>2</v>
      </c>
      <c r="E37" s="6" t="s">
        <v>3</v>
      </c>
      <c r="F37" s="5" t="s">
        <v>4</v>
      </c>
      <c r="G37" s="5" t="s">
        <v>5</v>
      </c>
      <c r="H37" s="6" t="s">
        <v>6</v>
      </c>
      <c r="IV37" s="14"/>
    </row>
    <row r="38" spans="1:256" ht="25.5">
      <c r="A38" s="4" t="s">
        <v>7</v>
      </c>
      <c r="B38" s="7" t="s">
        <v>32</v>
      </c>
      <c r="C38" s="67" t="s">
        <v>47</v>
      </c>
      <c r="D38" s="7" t="s">
        <v>32</v>
      </c>
      <c r="E38" s="8" t="s">
        <v>31</v>
      </c>
      <c r="F38" s="7" t="s">
        <v>32</v>
      </c>
      <c r="G38" s="7" t="s">
        <v>32</v>
      </c>
      <c r="H38" s="8" t="s">
        <v>77</v>
      </c>
      <c r="IV38" s="15"/>
    </row>
    <row r="39" spans="1:256" s="25" customFormat="1" ht="19.5" customHeight="1">
      <c r="A39" s="4" t="s">
        <v>9</v>
      </c>
      <c r="B39" s="9"/>
      <c r="C39" s="22"/>
      <c r="D39" s="9"/>
      <c r="E39"/>
      <c r="F39" s="9"/>
      <c r="G39" s="9"/>
      <c r="H39" s="67"/>
      <c r="IV39" s="24"/>
    </row>
    <row r="40" spans="1:256" ht="19.5" customHeight="1">
      <c r="A40" s="20"/>
      <c r="B40" s="21"/>
      <c r="C40" s="21"/>
      <c r="D40" s="21"/>
      <c r="E40" s="21"/>
      <c r="F40" s="21"/>
      <c r="G40" s="21"/>
      <c r="H40" s="21"/>
    </row>
    <row r="41" spans="1:256">
      <c r="A41" s="26"/>
      <c r="B41" s="26"/>
      <c r="C41" s="26"/>
      <c r="D41" s="26"/>
      <c r="E41" s="26"/>
      <c r="F41" s="26"/>
      <c r="G41" s="26"/>
      <c r="H41" s="26"/>
    </row>
    <row r="42" spans="1:256">
      <c r="A42" s="86" t="s">
        <v>40</v>
      </c>
      <c r="B42" s="86"/>
      <c r="C42" s="86"/>
      <c r="D42" s="86"/>
      <c r="E42" s="86"/>
      <c r="F42" s="86"/>
      <c r="G42" s="86"/>
      <c r="H42" s="86"/>
    </row>
    <row r="43" spans="1:256" s="13" customFormat="1">
      <c r="A43" s="4"/>
      <c r="B43" s="5" t="s">
        <v>0</v>
      </c>
      <c r="C43" s="6" t="s">
        <v>1</v>
      </c>
      <c r="D43" s="5" t="s">
        <v>2</v>
      </c>
      <c r="E43" s="6" t="s">
        <v>3</v>
      </c>
      <c r="F43" s="5" t="s">
        <v>4</v>
      </c>
      <c r="G43" s="5" t="s">
        <v>5</v>
      </c>
      <c r="H43" s="71" t="s">
        <v>6</v>
      </c>
      <c r="IV43" s="14"/>
    </row>
    <row r="44" spans="1:256" ht="25.5">
      <c r="A44" s="4" t="s">
        <v>7</v>
      </c>
      <c r="B44" s="7" t="s">
        <v>32</v>
      </c>
      <c r="C44" s="8" t="s">
        <v>11</v>
      </c>
      <c r="D44" s="7" t="s">
        <v>32</v>
      </c>
      <c r="E44" s="8" t="s">
        <v>11</v>
      </c>
      <c r="F44" s="7" t="s">
        <v>32</v>
      </c>
      <c r="G44" s="7" t="s">
        <v>32</v>
      </c>
      <c r="H44" s="87" t="s">
        <v>34</v>
      </c>
      <c r="IV44" s="15"/>
    </row>
    <row r="45" spans="1:256" ht="15.75" customHeight="1">
      <c r="A45" s="4" t="s">
        <v>9</v>
      </c>
      <c r="B45" s="9"/>
      <c r="C45" s="69" t="s">
        <v>62</v>
      </c>
      <c r="D45" s="9"/>
      <c r="E45" s="67" t="s">
        <v>61</v>
      </c>
      <c r="F45" s="9"/>
      <c r="G45" s="9"/>
      <c r="H45" s="87"/>
      <c r="IV45" s="15"/>
    </row>
    <row r="46" spans="1:256" s="25" customFormat="1" ht="19.5" customHeight="1">
      <c r="A46" s="11" t="s">
        <v>10</v>
      </c>
      <c r="B46" s="88" t="s">
        <v>13</v>
      </c>
      <c r="C46" s="88"/>
      <c r="D46" s="88"/>
      <c r="E46" s="88"/>
      <c r="F46" s="88"/>
      <c r="G46" s="88"/>
      <c r="H46" s="87"/>
      <c r="IV46" s="24"/>
    </row>
    <row r="47" spans="1:256" s="25" customFormat="1" ht="19.5" customHeight="1">
      <c r="A47" s="20"/>
      <c r="B47" s="21"/>
      <c r="C47" s="21"/>
      <c r="D47" s="21"/>
      <c r="E47" s="21"/>
      <c r="F47" s="21"/>
      <c r="G47" s="21"/>
      <c r="H47" s="21"/>
      <c r="IV47" s="26"/>
    </row>
    <row r="48" spans="1:256">
      <c r="A48" s="26"/>
      <c r="B48" s="26"/>
      <c r="C48" s="26"/>
      <c r="D48" s="26"/>
      <c r="E48" s="26"/>
      <c r="F48" s="26"/>
      <c r="G48" s="26"/>
      <c r="H48" s="26"/>
    </row>
    <row r="49" spans="1:12" ht="19.5" customHeight="1">
      <c r="A49" s="76" t="s">
        <v>50</v>
      </c>
      <c r="I49" s="80"/>
    </row>
    <row r="50" spans="1:12" ht="19.5" customHeight="1">
      <c r="A50" s="74" t="s">
        <v>51</v>
      </c>
      <c r="B50" s="74"/>
      <c r="C50" s="74"/>
      <c r="D50" s="74"/>
      <c r="E50" s="74"/>
      <c r="F50" s="74"/>
      <c r="G50" s="74"/>
      <c r="H50" s="80"/>
      <c r="I50" s="80"/>
    </row>
    <row r="51" spans="1:12" ht="19.5" customHeight="1">
      <c r="A51" s="74" t="s">
        <v>52</v>
      </c>
      <c r="B51" s="74"/>
      <c r="C51" s="74"/>
      <c r="D51" s="74"/>
      <c r="E51" s="74" t="s">
        <v>53</v>
      </c>
      <c r="F51" s="74"/>
      <c r="G51" s="74"/>
      <c r="H51" s="80"/>
      <c r="I51" s="75"/>
      <c r="J51" s="73"/>
      <c r="K51" s="73"/>
      <c r="L51" s="73"/>
    </row>
    <row r="52" spans="1:12" ht="19.5" customHeight="1">
      <c r="A52" s="74" t="s">
        <v>54</v>
      </c>
      <c r="B52" s="74"/>
      <c r="C52" s="74"/>
      <c r="D52" s="74"/>
      <c r="E52" s="74"/>
      <c r="F52" s="74"/>
      <c r="G52" s="74"/>
      <c r="H52" s="74"/>
    </row>
    <row r="53" spans="1:12" ht="19.5" customHeight="1">
      <c r="A53" s="74" t="s">
        <v>55</v>
      </c>
      <c r="B53" s="72"/>
      <c r="C53" s="72"/>
      <c r="D53" s="72"/>
      <c r="E53" s="72"/>
      <c r="F53" s="72"/>
      <c r="G53" s="72"/>
      <c r="H53" s="72"/>
    </row>
    <row r="54" spans="1:12" ht="19.5" customHeight="1">
      <c r="A54" s="74" t="s">
        <v>56</v>
      </c>
      <c r="B54" s="72"/>
      <c r="C54" s="72"/>
      <c r="D54" s="72"/>
      <c r="E54" s="72"/>
      <c r="F54" s="74" t="s">
        <v>57</v>
      </c>
      <c r="G54" s="74"/>
      <c r="H54" s="74"/>
    </row>
    <row r="55" spans="1:12" ht="19.5" customHeight="1">
      <c r="A55" s="74" t="s">
        <v>58</v>
      </c>
      <c r="B55" s="72"/>
      <c r="C55" s="72"/>
    </row>
    <row r="56" spans="1:12">
      <c r="A56" s="74" t="s">
        <v>59</v>
      </c>
      <c r="B56" s="72"/>
      <c r="C56" s="72"/>
    </row>
    <row r="58" spans="1:12">
      <c r="I58" s="75"/>
      <c r="J58" s="75"/>
    </row>
    <row r="59" spans="1:12">
      <c r="A59" s="82" t="s">
        <v>66</v>
      </c>
      <c r="B59" s="74" t="s">
        <v>67</v>
      </c>
      <c r="C59" s="74"/>
      <c r="D59" s="74"/>
      <c r="E59" s="74"/>
      <c r="F59" s="74"/>
      <c r="G59" s="74"/>
      <c r="H59" s="74"/>
      <c r="I59" s="75"/>
      <c r="J59" s="75"/>
    </row>
    <row r="60" spans="1:12">
      <c r="A60" s="74"/>
      <c r="B60" s="74" t="s">
        <v>68</v>
      </c>
      <c r="C60" s="74"/>
      <c r="D60" s="74"/>
      <c r="E60" s="74"/>
      <c r="F60" s="74"/>
      <c r="G60" s="74"/>
      <c r="H60" s="74"/>
    </row>
  </sheetData>
  <mergeCells count="10">
    <mergeCell ref="A5:H5"/>
    <mergeCell ref="A42:H42"/>
    <mergeCell ref="H44:H46"/>
    <mergeCell ref="B46:G46"/>
    <mergeCell ref="A9:H9"/>
    <mergeCell ref="A13:H13"/>
    <mergeCell ref="A20:H20"/>
    <mergeCell ref="A27:H27"/>
    <mergeCell ref="A31:H31"/>
    <mergeCell ref="A36:H36"/>
  </mergeCells>
  <pageMargins left="0.37013888888888891" right="0.35416666666666669" top="0.2" bottom="0.4201388888888889" header="0.51180555555555562" footer="0.5118055555555556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"/>
  <sheetViews>
    <sheetView topLeftCell="B1" zoomScale="85" zoomScaleNormal="85" workbookViewId="0">
      <selection activeCell="N3" sqref="N3:Q3"/>
    </sheetView>
  </sheetViews>
  <sheetFormatPr baseColWidth="10" defaultRowHeight="12.75"/>
  <cols>
    <col min="1" max="1" width="0" style="28" hidden="1" customWidth="1"/>
    <col min="2" max="2" width="10" style="28" customWidth="1"/>
    <col min="3" max="3" width="8.42578125" style="28" customWidth="1"/>
    <col min="4" max="5" width="8.7109375" style="28" customWidth="1"/>
    <col min="6" max="6" width="10.140625" style="28" customWidth="1"/>
    <col min="7" max="7" width="0" style="28" hidden="1" customWidth="1"/>
    <col min="8" max="12" width="9.7109375" style="28" customWidth="1"/>
    <col min="13" max="16" width="10.7109375" style="28" customWidth="1"/>
    <col min="17" max="17" width="10.7109375" style="29" customWidth="1"/>
    <col min="18" max="16384" width="11.42578125" style="28"/>
  </cols>
  <sheetData>
    <row r="2" spans="1:17" ht="30" customHeight="1">
      <c r="B2" s="92" t="s">
        <v>14</v>
      </c>
      <c r="C2" s="92"/>
      <c r="D2" s="92"/>
      <c r="E2" s="92"/>
      <c r="F2" s="92"/>
      <c r="G2" s="93" t="s">
        <v>15</v>
      </c>
      <c r="H2" s="93"/>
      <c r="I2" s="93"/>
      <c r="J2" s="94" t="s">
        <v>16</v>
      </c>
      <c r="K2" s="94"/>
      <c r="L2" s="94"/>
      <c r="M2" s="30" t="s">
        <v>17</v>
      </c>
      <c r="N2" s="94" t="s">
        <v>18</v>
      </c>
      <c r="O2" s="94"/>
      <c r="P2" s="94"/>
      <c r="Q2" s="94"/>
    </row>
    <row r="3" spans="1:17" ht="15.75" customHeight="1">
      <c r="B3" s="92"/>
      <c r="C3" s="92"/>
      <c r="D3" s="92"/>
      <c r="E3" s="92"/>
      <c r="F3" s="92"/>
      <c r="G3" s="95">
        <v>1</v>
      </c>
      <c r="H3" s="95"/>
      <c r="I3" s="95"/>
      <c r="J3" s="96">
        <v>1</v>
      </c>
      <c r="K3" s="96"/>
      <c r="L3" s="96"/>
      <c r="M3" s="31">
        <v>0.75</v>
      </c>
      <c r="N3" s="97">
        <v>0.79</v>
      </c>
      <c r="O3" s="97"/>
      <c r="P3" s="97"/>
      <c r="Q3" s="97"/>
    </row>
    <row r="4" spans="1:17" ht="43.5" customHeight="1">
      <c r="A4" s="32">
        <v>1.1574074074074073E-5</v>
      </c>
      <c r="B4" s="33" t="s">
        <v>19</v>
      </c>
      <c r="C4" s="34" t="s">
        <v>20</v>
      </c>
      <c r="D4" s="35" t="s">
        <v>21</v>
      </c>
      <c r="E4" s="36" t="s">
        <v>22</v>
      </c>
      <c r="F4" s="36" t="s">
        <v>23</v>
      </c>
      <c r="G4" s="37" t="s">
        <v>24</v>
      </c>
      <c r="H4" s="38" t="s">
        <v>25</v>
      </c>
      <c r="I4" s="39" t="s">
        <v>26</v>
      </c>
      <c r="J4" s="40">
        <v>150</v>
      </c>
      <c r="K4" s="40">
        <v>400</v>
      </c>
      <c r="L4" s="41">
        <v>300</v>
      </c>
      <c r="M4" s="39">
        <v>2000</v>
      </c>
      <c r="N4" s="39">
        <v>8000</v>
      </c>
      <c r="O4" s="39">
        <v>3000</v>
      </c>
      <c r="P4" s="39">
        <v>2000</v>
      </c>
      <c r="Q4" s="39">
        <v>1000</v>
      </c>
    </row>
    <row r="5" spans="1:17" s="42" customFormat="1" ht="21" customHeight="1">
      <c r="B5" s="43"/>
      <c r="C5" s="43">
        <v>14</v>
      </c>
      <c r="D5" s="44">
        <f>C5/3.6</f>
        <v>3.8888888888888888</v>
      </c>
      <c r="E5" s="45">
        <f>(($A$4*1000)/(D5*70%))</f>
        <v>4.2517006802721092E-3</v>
      </c>
      <c r="F5" s="45">
        <f>(($A$4*1000)/(D5*75%))</f>
        <v>3.968253968253968E-3</v>
      </c>
      <c r="G5" s="46">
        <f>(D5*15*$G$3)</f>
        <v>58.333333333333336</v>
      </c>
      <c r="H5" s="46">
        <f>D5*30*$G$3</f>
        <v>116.66666666666667</v>
      </c>
      <c r="I5" s="47">
        <f>D5*45*$G$3</f>
        <v>175</v>
      </c>
      <c r="J5" s="45">
        <f>(($A$4*$J$4)/(D5*$J$3))</f>
        <v>4.4642857142857141E-4</v>
      </c>
      <c r="K5" s="45">
        <f>(($A$4*$K$4)/(D5*$J$3))</f>
        <v>1.1904761904761904E-3</v>
      </c>
      <c r="L5" s="45">
        <f>(($A$4*$L$4)/(D5*$J$3))</f>
        <v>8.9285714285714283E-4</v>
      </c>
      <c r="M5" s="45">
        <f>(($A$4*$M$4)/(D5*$M$3))</f>
        <v>7.9365079365079361E-3</v>
      </c>
      <c r="N5" s="45">
        <f>(($A$4*$N$4)/(D5*$N$3))</f>
        <v>3.013863773357444E-2</v>
      </c>
      <c r="O5" s="45">
        <f>(($A$4*$O$4)/(D5*$N$3))</f>
        <v>1.1301989150090416E-2</v>
      </c>
      <c r="P5" s="45">
        <f>(($A$4*$P$4)/(D5*$N$3))</f>
        <v>7.53465943339361E-3</v>
      </c>
      <c r="Q5" s="45">
        <f>(($A$4*$Q$4)/(D5*$N$3))</f>
        <v>3.767329716696805E-3</v>
      </c>
    </row>
    <row r="6" spans="1:17">
      <c r="B6" s="48"/>
      <c r="C6" s="49" t="s">
        <v>27</v>
      </c>
      <c r="D6" s="50"/>
      <c r="E6" s="51">
        <f>C5*70%</f>
        <v>9.7999999999999989</v>
      </c>
      <c r="F6" s="51">
        <f>C5*75%</f>
        <v>10.5</v>
      </c>
      <c r="G6" s="52"/>
      <c r="H6" s="53">
        <f>C5*G3</f>
        <v>14</v>
      </c>
      <c r="I6" s="54"/>
      <c r="J6" s="55"/>
      <c r="K6" s="56">
        <f>C5*J3</f>
        <v>14</v>
      </c>
      <c r="L6" s="57"/>
      <c r="M6" s="58">
        <f>C5*M3</f>
        <v>10.5</v>
      </c>
      <c r="N6" s="59"/>
      <c r="O6" s="60">
        <f>C5*N3</f>
        <v>11.06</v>
      </c>
      <c r="P6" s="60"/>
      <c r="Q6" s="61"/>
    </row>
    <row r="7" spans="1:17"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9" spans="1:17"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</row>
    <row r="10" spans="1:17">
      <c r="B10" s="65" t="s">
        <v>28</v>
      </c>
      <c r="C10" s="66"/>
      <c r="D10" s="66"/>
      <c r="E10" s="66"/>
      <c r="F10" s="66"/>
      <c r="G10" s="66"/>
      <c r="H10" s="64"/>
      <c r="I10" s="64"/>
      <c r="J10" s="64"/>
      <c r="K10" s="64"/>
      <c r="L10" s="64"/>
    </row>
    <row r="11" spans="1:17">
      <c r="B11" s="65" t="s">
        <v>70</v>
      </c>
      <c r="C11" s="65"/>
      <c r="D11" s="65"/>
      <c r="E11" s="65"/>
      <c r="F11" s="65"/>
      <c r="G11" s="65"/>
      <c r="H11" s="83"/>
      <c r="I11" s="83"/>
      <c r="J11" s="83"/>
      <c r="K11" s="83"/>
      <c r="L11" s="64"/>
    </row>
    <row r="12" spans="1:17">
      <c r="B12" s="65" t="s">
        <v>69</v>
      </c>
      <c r="C12" s="65"/>
      <c r="D12" s="65"/>
      <c r="E12" s="65"/>
      <c r="F12" s="65"/>
      <c r="G12" s="65"/>
      <c r="H12" s="83"/>
      <c r="I12" s="83"/>
      <c r="J12" s="83"/>
      <c r="K12" s="83"/>
      <c r="L12" s="64"/>
    </row>
    <row r="13" spans="1:17">
      <c r="B13" s="65" t="s">
        <v>71</v>
      </c>
      <c r="C13" s="65"/>
      <c r="D13" s="65"/>
      <c r="E13" s="65"/>
      <c r="F13" s="65"/>
      <c r="G13" s="65"/>
      <c r="H13" s="83"/>
      <c r="I13" s="83"/>
      <c r="J13" s="83"/>
      <c r="K13" s="83"/>
      <c r="L13" s="64"/>
    </row>
    <row r="14" spans="1:17">
      <c r="B14" s="65" t="s">
        <v>72</v>
      </c>
      <c r="C14" s="84"/>
      <c r="D14" s="84"/>
      <c r="E14" s="84"/>
      <c r="F14" s="84"/>
      <c r="G14" s="84"/>
      <c r="H14" s="83"/>
      <c r="I14" s="83"/>
      <c r="J14" s="83"/>
      <c r="K14" s="83"/>
      <c r="L14" s="64"/>
    </row>
    <row r="15" spans="1:17">
      <c r="B15" s="65"/>
      <c r="C15" s="63"/>
      <c r="D15" s="63"/>
      <c r="E15" s="63"/>
      <c r="F15" s="63"/>
      <c r="G15" s="63"/>
      <c r="H15" s="64"/>
      <c r="I15" s="64"/>
      <c r="J15" s="64"/>
      <c r="K15" s="64"/>
      <c r="L15" s="64"/>
    </row>
  </sheetData>
  <mergeCells count="7">
    <mergeCell ref="B2:F3"/>
    <mergeCell ref="G2:I2"/>
    <mergeCell ref="J2:L2"/>
    <mergeCell ref="N2:Q2"/>
    <mergeCell ref="G3:I3"/>
    <mergeCell ref="J3:L3"/>
    <mergeCell ref="N3:Q3"/>
  </mergeCells>
  <printOptions horizontalCentered="1" verticalCentered="1"/>
  <pageMargins left="0.10972222222222222" right="0.17986111111111111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</vt:lpstr>
      <vt:lpstr>TABLEAU DES VITESSES</vt:lpstr>
      <vt:lpstr>Plan!Zone_d_impression</vt:lpstr>
      <vt:lpstr>'TABLEAU DES VITESSES'!Zone_d_impression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marco</cp:lastModifiedBy>
  <cp:lastPrinted>2014-01-22T12:50:13Z</cp:lastPrinted>
  <dcterms:created xsi:type="dcterms:W3CDTF">2014-01-20T15:46:25Z</dcterms:created>
  <dcterms:modified xsi:type="dcterms:W3CDTF">2014-02-11T22:25:38Z</dcterms:modified>
</cp:coreProperties>
</file>