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194"/>
  </bookViews>
  <sheets>
    <sheet name="Plan" sheetId="1" r:id="rId1"/>
    <sheet name="TABLEAU DES VITESSES" sheetId="2" r:id="rId2"/>
  </sheets>
  <definedNames>
    <definedName name="_xlnm.Print_Area" localSheetId="0">Plan!$A$2:$H$2</definedName>
    <definedName name="_xlnm.Print_Area" localSheetId="1">'TABLEAU DES VITESSES'!$B$1:$Q$15</definedName>
  </definedNames>
  <calcPr calcId="145621"/>
</workbook>
</file>

<file path=xl/calcChain.xml><?xml version="1.0" encoding="utf-8"?>
<calcChain xmlns="http://schemas.openxmlformats.org/spreadsheetml/2006/main">
  <c r="D5" i="2" l="1"/>
  <c r="E5" i="2" s="1"/>
  <c r="J5" i="2"/>
  <c r="E6" i="2"/>
  <c r="F6" i="2"/>
  <c r="H6" i="2"/>
  <c r="K6" i="2"/>
  <c r="M6" i="2"/>
  <c r="O6" i="2"/>
  <c r="P5" i="2" l="1"/>
  <c r="H5" i="2"/>
  <c r="L5" i="2"/>
  <c r="N5" i="2"/>
  <c r="F5" i="2"/>
  <c r="Q5" i="2"/>
  <c r="O5" i="2"/>
  <c r="M5" i="2"/>
  <c r="K5" i="2"/>
  <c r="I5" i="2"/>
  <c r="G5" i="2"/>
</calcChain>
</file>

<file path=xl/sharedStrings.xml><?xml version="1.0" encoding="utf-8"?>
<sst xmlns="http://schemas.openxmlformats.org/spreadsheetml/2006/main" count="94" uniqueCount="63">
  <si>
    <t xml:space="preserve">Lundi </t>
  </si>
  <si>
    <t xml:space="preserve">Mardi </t>
  </si>
  <si>
    <t xml:space="preserve">Mercredi </t>
  </si>
  <si>
    <t xml:space="preserve">Jeudi </t>
  </si>
  <si>
    <t xml:space="preserve">Vendredi </t>
  </si>
  <si>
    <t xml:space="preserve">Samedi  </t>
  </si>
  <si>
    <t xml:space="preserve">Dimanche </t>
  </si>
  <si>
    <t xml:space="preserve">Type de séance </t>
  </si>
  <si>
    <t>Sortie longue</t>
  </si>
  <si>
    <t xml:space="preserve">Description </t>
  </si>
  <si>
    <t>VMA</t>
  </si>
  <si>
    <t>Repos</t>
  </si>
  <si>
    <t>Tableau des vitesses</t>
  </si>
  <si>
    <t>VMA courte</t>
  </si>
  <si>
    <t>VMA longue</t>
  </si>
  <si>
    <t>Spécifique course</t>
  </si>
  <si>
    <t>Spécifique marathon</t>
  </si>
  <si>
    <t>Nom</t>
  </si>
  <si>
    <t>VMA en km/h</t>
  </si>
  <si>
    <t>VMA en m/s</t>
  </si>
  <si>
    <t>Footing          70%</t>
  </si>
  <si>
    <t>Footing          75%</t>
  </si>
  <si>
    <t>15x15</t>
  </si>
  <si>
    <t>30''</t>
  </si>
  <si>
    <t>45''</t>
  </si>
  <si>
    <t>Vitesse en km/h</t>
  </si>
  <si>
    <t>Recommandations</t>
  </si>
  <si>
    <t>EF+PPS</t>
  </si>
  <si>
    <t>Légende</t>
  </si>
  <si>
    <t>EF: Endurance fondamentale pour habituer l'organisme aux efforts longs et à consommer les graisses au-delà d'une heure</t>
  </si>
  <si>
    <t>Vitesse spécifique: courir à la vitesse de compétition en fonction de son objectf chronométrique</t>
  </si>
  <si>
    <t>chronométrique(voir tableau des vitesses)</t>
  </si>
  <si>
    <t>Sortie longue:Pour habituer l'organisme à un effort long tant énergétiquement que psychologiquement(entrîner le corps à brûler les graisses comme carburant de l'effort et augmenter ses réserves en glycogènes musculaires)</t>
  </si>
  <si>
    <t>Footing de récupération: Pour faciliter et augmenter les capacités de récupération de l'organisme/Retour au calme apprès compétition</t>
  </si>
  <si>
    <t>Footing d'endurance active: Pour habituer l'organisme à un effort plus oyu poins long</t>
  </si>
  <si>
    <t>à une intensité supérieure au travail d'endurance fondamentale</t>
  </si>
  <si>
    <t>PPS: préparation physique spécifique</t>
  </si>
  <si>
    <t>VMA: vitesse maximale en aérobie</t>
  </si>
  <si>
    <t>à un effort plus ou moins long</t>
  </si>
  <si>
    <t>oins long et</t>
  </si>
  <si>
    <t>Remarques</t>
  </si>
  <si>
    <t>: Le programme des séances est donné à titre indicatif et est susceptible d'être modifié en fonction des circonstances (intempéries, état général des athlètes, humeur du coach ;)))…)</t>
  </si>
  <si>
    <t>Pour connaître vos allures, consultez le tableau des vitesses ci-joint dans lequel vous pouvez insérer votre VMA</t>
  </si>
  <si>
    <t xml:space="preserve">     2) Retour au calme de 5' à 10'</t>
  </si>
  <si>
    <t xml:space="preserve">     3) Etirements après chaque séance</t>
  </si>
  <si>
    <t>Les séances VMA courte, VMA longue, Vitesse Spécifique se dérouleront de la manière suivante :</t>
  </si>
  <si>
    <t xml:space="preserve">     1) Echauffement, durée de 25' à 30'</t>
  </si>
  <si>
    <t xml:space="preserve">    - PREPARATION  générale - Semaine 2 du 9 mars au 15 mars </t>
  </si>
  <si>
    <t>1H20 dont 2x10' à 70% VMA R=2'</t>
  </si>
  <si>
    <t>AS= 21</t>
  </si>
  <si>
    <t>2x(6x300m)r=45"R=3'</t>
  </si>
  <si>
    <t xml:space="preserve">en fonction de son objectif chronometrique </t>
  </si>
  <si>
    <t>gainage+abdos</t>
  </si>
  <si>
    <t>4x(2000m) R=2'</t>
  </si>
  <si>
    <t>VMA longue à 95%</t>
  </si>
  <si>
    <t>2x(5x400m) r=1' R=3'</t>
  </si>
  <si>
    <t xml:space="preserve">VMA courte 100% à 105% </t>
  </si>
  <si>
    <t>2(10x200m) r=40" R=3'</t>
  </si>
  <si>
    <r>
      <t xml:space="preserve"> </t>
    </r>
    <r>
      <rPr>
        <b/>
        <sz val="10"/>
        <rFont val="Arial"/>
        <family val="2"/>
      </rPr>
      <t>01h20 à 70% VMA</t>
    </r>
  </si>
  <si>
    <t>1H30 dont 2x15' à 70% VMA R=2'</t>
  </si>
  <si>
    <t xml:space="preserve">     SEMI de L'HUMARATHON 19 avril 2015</t>
  </si>
  <si>
    <t xml:space="preserve">    - Semaine 3 - allégée du 16 mars au 22mars </t>
  </si>
  <si>
    <t xml:space="preserve">    - PREPARATION GENERALE - Semaine 1 du 2 mars au 8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</si>
</sst>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  <family val="2"/>
    </font>
    <font>
      <b/>
      <i/>
      <sz val="20"/>
      <name val="Arial"/>
      <family val="2"/>
    </font>
    <font>
      <b/>
      <sz val="10"/>
      <color indexed="5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40"/>
      </patternFill>
    </fill>
    <fill>
      <patternFill patternType="solid">
        <fgColor rgb="FFFF00FF"/>
        <bgColor indexed="4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0" fillId="2" borderId="0" xfId="0" applyFill="1"/>
    <xf numFmtId="0" fontId="2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5" borderId="0" xfId="0" applyFont="1" applyFill="1"/>
    <xf numFmtId="0" fontId="0" fillId="0" borderId="0" xfId="0" applyFill="1"/>
    <xf numFmtId="0" fontId="0" fillId="2" borderId="0" xfId="0" applyFont="1" applyFill="1" applyBorder="1" applyAlignment="1">
      <alignment horizontal="center" vertical="center" wrapText="1"/>
    </xf>
    <xf numFmtId="9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1"/>
    <xf numFmtId="0" fontId="8" fillId="0" borderId="0" xfId="1" applyBorder="1"/>
    <xf numFmtId="0" fontId="0" fillId="0" borderId="3" xfId="1" applyFont="1" applyBorder="1" applyAlignment="1">
      <alignment horizontal="center" vertical="center" wrapText="1"/>
    </xf>
    <xf numFmtId="9" fontId="8" fillId="8" borderId="3" xfId="1" applyNumberFormat="1" applyFill="1" applyBorder="1" applyAlignment="1" applyProtection="1">
      <alignment horizontal="center" vertical="center" wrapText="1"/>
      <protection locked="0"/>
    </xf>
    <xf numFmtId="47" fontId="8" fillId="0" borderId="0" xfId="1" applyNumberFormat="1"/>
    <xf numFmtId="47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0" fillId="0" borderId="4" xfId="1" applyFont="1" applyBorder="1" applyAlignment="1" applyProtection="1">
      <alignment horizontal="center" vertical="center"/>
      <protection locked="0"/>
    </xf>
    <xf numFmtId="164" fontId="8" fillId="0" borderId="1" xfId="1" applyNumberFormat="1" applyBorder="1" applyAlignment="1">
      <alignment horizontal="center" vertical="center"/>
    </xf>
    <xf numFmtId="47" fontId="8" fillId="0" borderId="1" xfId="1" applyNumberFormat="1" applyBorder="1" applyAlignment="1">
      <alignment horizontal="center" vertical="center"/>
    </xf>
    <xf numFmtId="2" fontId="8" fillId="0" borderId="1" xfId="1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8" fillId="0" borderId="3" xfId="1" applyBorder="1"/>
    <xf numFmtId="0" fontId="3" fillId="0" borderId="7" xfId="1" applyFont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9" borderId="1" xfId="1" applyFill="1" applyBorder="1" applyAlignment="1">
      <alignment horizontal="center"/>
    </xf>
    <xf numFmtId="0" fontId="8" fillId="0" borderId="5" xfId="1" applyBorder="1" applyAlignment="1">
      <alignment horizontal="center"/>
    </xf>
    <xf numFmtId="0" fontId="8" fillId="6" borderId="3" xfId="1" applyFill="1" applyBorder="1" applyAlignment="1">
      <alignment horizontal="right"/>
    </xf>
    <xf numFmtId="0" fontId="8" fillId="6" borderId="6" xfId="1" applyFill="1" applyBorder="1" applyAlignment="1">
      <alignment horizontal="right"/>
    </xf>
    <xf numFmtId="0" fontId="8" fillId="7" borderId="3" xfId="1" applyFill="1" applyBorder="1" applyAlignment="1">
      <alignment horizontal="right"/>
    </xf>
    <xf numFmtId="0" fontId="8" fillId="7" borderId="7" xfId="1" applyFill="1" applyBorder="1" applyAlignment="1">
      <alignment horizontal="right"/>
    </xf>
    <xf numFmtId="0" fontId="8" fillId="7" borderId="6" xfId="1" applyFill="1" applyBorder="1" applyAlignment="1">
      <alignment horizontal="center"/>
    </xf>
    <xf numFmtId="0" fontId="8" fillId="8" borderId="1" xfId="1" applyFill="1" applyBorder="1" applyAlignment="1">
      <alignment horizontal="center"/>
    </xf>
    <xf numFmtId="0" fontId="8" fillId="3" borderId="3" xfId="1" applyFill="1" applyBorder="1"/>
    <xf numFmtId="0" fontId="8" fillId="3" borderId="7" xfId="1" applyFill="1" applyBorder="1"/>
    <xf numFmtId="0" fontId="8" fillId="3" borderId="6" xfId="1" applyFill="1" applyBorder="1"/>
    <xf numFmtId="0" fontId="8" fillId="0" borderId="0" xfId="1" applyBorder="1" applyAlignment="1">
      <alignment horizontal="center"/>
    </xf>
    <xf numFmtId="0" fontId="0" fillId="10" borderId="0" xfId="0" applyFill="1"/>
    <xf numFmtId="0" fontId="8" fillId="10" borderId="0" xfId="1" applyFill="1"/>
    <xf numFmtId="0" fontId="3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3" fillId="13" borderId="0" xfId="0" applyFont="1" applyFill="1"/>
    <xf numFmtId="0" fontId="0" fillId="14" borderId="0" xfId="0" applyFill="1"/>
    <xf numFmtId="0" fontId="0" fillId="13" borderId="0" xfId="0" applyFill="1"/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/>
    <xf numFmtId="0" fontId="10" fillId="13" borderId="0" xfId="0" applyFont="1" applyFill="1"/>
    <xf numFmtId="0" fontId="3" fillId="10" borderId="0" xfId="1" applyFont="1" applyFill="1"/>
    <xf numFmtId="0" fontId="3" fillId="10" borderId="0" xfId="0" applyFont="1" applyFill="1"/>
    <xf numFmtId="0" fontId="3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0" fillId="13" borderId="0" xfId="0" applyFont="1" applyFill="1"/>
    <xf numFmtId="0" fontId="0" fillId="0" borderId="0" xfId="0" applyFont="1" applyFill="1"/>
    <xf numFmtId="0" fontId="3" fillId="0" borderId="2" xfId="0" applyFont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15" borderId="0" xfId="0" applyFont="1" applyFill="1"/>
    <xf numFmtId="0" fontId="0" fillId="15" borderId="0" xfId="0" applyFill="1"/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13" borderId="0" xfId="0" applyFont="1" applyFill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9" fontId="0" fillId="6" borderId="3" xfId="1" applyNumberFormat="1" applyFont="1" applyFill="1" applyBorder="1" applyAlignment="1" applyProtection="1">
      <alignment horizontal="center" vertical="center"/>
      <protection locked="0"/>
    </xf>
    <xf numFmtId="9" fontId="8" fillId="7" borderId="1" xfId="1" applyNumberFormat="1" applyFill="1" applyBorder="1" applyAlignment="1" applyProtection="1">
      <alignment horizontal="center" vertical="center" wrapText="1"/>
      <protection locked="0"/>
    </xf>
    <xf numFmtId="9" fontId="8" fillId="3" borderId="1" xfId="1" applyNumberForma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Alignment="1">
      <alignment horizontal="left" vertical="center"/>
    </xf>
  </cellXfs>
  <cellStyles count="2">
    <cellStyle name="Normal" xfId="0" builtinId="0"/>
    <cellStyle name="Normal_FICHE entrainement année 200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  <color rgb="FF00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2"/>
  <sheetViews>
    <sheetView tabSelected="1" zoomScale="93" zoomScaleNormal="93" workbookViewId="0">
      <selection activeCell="C36" sqref="C36"/>
    </sheetView>
  </sheetViews>
  <sheetFormatPr baseColWidth="10" defaultRowHeight="12.75" x14ac:dyDescent="0.2"/>
  <cols>
    <col min="1" max="1" width="11" customWidth="1"/>
    <col min="2" max="7" width="18.140625" customWidth="1"/>
    <col min="8" max="8" width="47.140625" customWidth="1"/>
    <col min="9" max="255" width="11.42578125" style="1"/>
  </cols>
  <sheetData>
    <row r="2" spans="1:256" ht="25.5" x14ac:dyDescent="0.35">
      <c r="A2" s="85" t="s">
        <v>60</v>
      </c>
      <c r="B2" s="57"/>
      <c r="C2" s="57"/>
      <c r="D2" s="57"/>
      <c r="E2" s="57"/>
      <c r="G2" s="2"/>
    </row>
    <row r="3" spans="1:256" ht="19.5" customHeight="1" x14ac:dyDescent="0.2">
      <c r="A3" s="11"/>
      <c r="B3" s="12"/>
      <c r="C3" s="12"/>
      <c r="D3" s="12"/>
      <c r="E3" s="12"/>
      <c r="F3" s="12"/>
      <c r="G3" s="12"/>
      <c r="H3" s="12"/>
      <c r="IV3" s="8"/>
    </row>
    <row r="5" spans="1:256" x14ac:dyDescent="0.2">
      <c r="A5" s="86" t="s">
        <v>62</v>
      </c>
      <c r="B5" s="86"/>
      <c r="C5" s="86"/>
      <c r="D5" s="86"/>
      <c r="E5" s="86"/>
      <c r="F5" s="86"/>
      <c r="G5" s="86"/>
      <c r="H5" s="87"/>
    </row>
    <row r="6" spans="1:256" x14ac:dyDescent="0.2">
      <c r="A6" s="53"/>
      <c r="B6" s="3" t="s">
        <v>0</v>
      </c>
      <c r="C6" s="4" t="s">
        <v>1</v>
      </c>
      <c r="D6" s="3" t="s">
        <v>2</v>
      </c>
      <c r="E6" s="4" t="s">
        <v>3</v>
      </c>
      <c r="F6" s="3" t="s">
        <v>4</v>
      </c>
      <c r="G6" s="3" t="s">
        <v>5</v>
      </c>
      <c r="H6" s="4" t="s">
        <v>6</v>
      </c>
    </row>
    <row r="7" spans="1:256" ht="25.5" x14ac:dyDescent="0.2">
      <c r="A7" s="53" t="s">
        <v>7</v>
      </c>
      <c r="B7" s="78" t="s">
        <v>52</v>
      </c>
      <c r="C7" s="5" t="s">
        <v>56</v>
      </c>
      <c r="D7" s="78" t="s">
        <v>11</v>
      </c>
      <c r="E7" s="5" t="s">
        <v>54</v>
      </c>
      <c r="F7" s="78" t="s">
        <v>11</v>
      </c>
      <c r="G7" s="78" t="s">
        <v>11</v>
      </c>
      <c r="H7" s="5" t="s">
        <v>8</v>
      </c>
    </row>
    <row r="8" spans="1:256" ht="43.5" customHeight="1" x14ac:dyDescent="0.2">
      <c r="A8" s="53" t="s">
        <v>9</v>
      </c>
      <c r="B8" s="3"/>
      <c r="C8" s="69" t="s">
        <v>57</v>
      </c>
      <c r="D8" s="3"/>
      <c r="E8" s="5" t="s">
        <v>55</v>
      </c>
      <c r="F8" s="3"/>
      <c r="G8" s="3"/>
      <c r="H8" s="5" t="s">
        <v>48</v>
      </c>
    </row>
    <row r="9" spans="1:256" s="6" customFormat="1" ht="12" customHeight="1" x14ac:dyDescent="0.2">
      <c r="A9" s="88" t="s">
        <v>47</v>
      </c>
      <c r="B9" s="88"/>
      <c r="C9" s="88"/>
      <c r="D9" s="88"/>
      <c r="E9" s="88"/>
      <c r="F9" s="88"/>
      <c r="G9" s="89"/>
      <c r="H9" s="90"/>
      <c r="IV9" s="7"/>
    </row>
    <row r="10" spans="1:256" ht="12" customHeight="1" x14ac:dyDescent="0.2">
      <c r="A10" s="53"/>
      <c r="B10" s="53" t="s">
        <v>0</v>
      </c>
      <c r="C10" s="4" t="s">
        <v>1</v>
      </c>
      <c r="D10" s="53" t="s">
        <v>2</v>
      </c>
      <c r="E10" s="4" t="s">
        <v>3</v>
      </c>
      <c r="F10" s="58" t="s">
        <v>4</v>
      </c>
      <c r="G10" s="62" t="s">
        <v>5</v>
      </c>
      <c r="H10" s="60" t="s">
        <v>6</v>
      </c>
      <c r="IV10" s="8"/>
    </row>
    <row r="11" spans="1:256" ht="25.5" x14ac:dyDescent="0.2">
      <c r="A11" s="53" t="s">
        <v>7</v>
      </c>
      <c r="B11" s="78" t="s">
        <v>52</v>
      </c>
      <c r="C11" s="69" t="s">
        <v>27</v>
      </c>
      <c r="D11" s="52" t="s">
        <v>11</v>
      </c>
      <c r="E11" s="5" t="s">
        <v>49</v>
      </c>
      <c r="F11" s="84" t="s">
        <v>11</v>
      </c>
      <c r="G11" s="83" t="s">
        <v>11</v>
      </c>
      <c r="H11" s="61" t="s">
        <v>8</v>
      </c>
      <c r="IV11" s="8"/>
    </row>
    <row r="12" spans="1:256" ht="19.5" customHeight="1" x14ac:dyDescent="0.2">
      <c r="A12" s="53" t="s">
        <v>9</v>
      </c>
      <c r="B12" s="53"/>
      <c r="C12" s="69"/>
      <c r="D12" s="70"/>
      <c r="E12" s="5" t="s">
        <v>53</v>
      </c>
      <c r="F12" s="59"/>
      <c r="G12" s="62"/>
      <c r="H12" s="61" t="s">
        <v>59</v>
      </c>
      <c r="IV12" s="8"/>
    </row>
    <row r="13" spans="1:256" s="8" customFormat="1" ht="19.5" customHeight="1" x14ac:dyDescent="0.2">
      <c r="A13" s="63"/>
      <c r="B13" s="63"/>
      <c r="C13" s="71"/>
      <c r="D13" s="63"/>
      <c r="E13" s="63"/>
      <c r="F13" s="63"/>
      <c r="G13" s="64"/>
      <c r="H13" s="72"/>
    </row>
    <row r="14" spans="1:256" ht="19.5" customHeight="1" x14ac:dyDescent="0.2">
      <c r="A14" s="63"/>
      <c r="B14" s="9"/>
      <c r="C14" s="10"/>
      <c r="D14" s="9"/>
      <c r="E14" s="10"/>
      <c r="F14" s="9"/>
      <c r="G14" s="9"/>
      <c r="H14" s="9"/>
      <c r="IV14" s="8"/>
    </row>
    <row r="15" spans="1:256" x14ac:dyDescent="0.2">
      <c r="A15" s="91" t="s">
        <v>61</v>
      </c>
      <c r="B15" s="91"/>
      <c r="C15" s="91"/>
      <c r="D15" s="91"/>
      <c r="E15" s="91"/>
      <c r="F15" s="91"/>
      <c r="G15" s="92"/>
      <c r="H15" s="93"/>
    </row>
    <row r="16" spans="1:256" x14ac:dyDescent="0.2">
      <c r="A16" s="53"/>
      <c r="B16" s="53" t="s">
        <v>0</v>
      </c>
      <c r="C16" s="4" t="s">
        <v>1</v>
      </c>
      <c r="D16" s="53" t="s">
        <v>2</v>
      </c>
      <c r="E16" s="4" t="s">
        <v>3</v>
      </c>
      <c r="F16" s="58" t="s">
        <v>4</v>
      </c>
      <c r="G16" s="62" t="s">
        <v>5</v>
      </c>
      <c r="H16" s="60" t="s">
        <v>6</v>
      </c>
    </row>
    <row r="17" spans="1:256" s="6" customFormat="1" ht="25.5" x14ac:dyDescent="0.2">
      <c r="A17" s="53" t="s">
        <v>7</v>
      </c>
      <c r="B17" s="78" t="s">
        <v>52</v>
      </c>
      <c r="C17" s="5" t="s">
        <v>10</v>
      </c>
      <c r="D17" s="52" t="s">
        <v>11</v>
      </c>
      <c r="E17" s="5" t="s">
        <v>27</v>
      </c>
      <c r="F17" s="80" t="s">
        <v>11</v>
      </c>
      <c r="G17" s="83" t="s">
        <v>11</v>
      </c>
      <c r="H17" s="61" t="s">
        <v>8</v>
      </c>
      <c r="IV17" s="7"/>
    </row>
    <row r="18" spans="1:256" ht="25.5" x14ac:dyDescent="0.2">
      <c r="A18" s="53" t="s">
        <v>9</v>
      </c>
      <c r="B18" s="53"/>
      <c r="C18" s="69" t="s">
        <v>50</v>
      </c>
      <c r="D18" s="73"/>
      <c r="E18" s="4"/>
      <c r="F18" s="74"/>
      <c r="G18" s="62"/>
      <c r="H18" s="79" t="s">
        <v>58</v>
      </c>
      <c r="IV18" s="8"/>
    </row>
    <row r="19" spans="1:256" ht="19.5" customHeight="1" x14ac:dyDescent="0.2">
      <c r="A19" s="63"/>
      <c r="B19" s="12"/>
      <c r="C19" s="12"/>
      <c r="D19" s="12"/>
      <c r="E19" s="12"/>
      <c r="F19" s="12"/>
      <c r="G19" s="12"/>
      <c r="H19" s="12"/>
      <c r="I19" s="12"/>
      <c r="IV19" s="8"/>
    </row>
    <row r="20" spans="1:256" ht="19.5" customHeight="1" x14ac:dyDescent="0.2">
      <c r="A20" s="75"/>
      <c r="B20" s="75"/>
      <c r="C20" s="75"/>
      <c r="D20" s="75"/>
      <c r="E20" s="75"/>
      <c r="F20" s="75"/>
      <c r="G20" s="75"/>
      <c r="H20" s="75"/>
    </row>
    <row r="21" spans="1:256" ht="19.5" customHeight="1" x14ac:dyDescent="0.2">
      <c r="A21" s="54" t="s">
        <v>28</v>
      </c>
      <c r="B21" s="75"/>
      <c r="C21" s="75"/>
      <c r="D21" s="75"/>
      <c r="E21" s="75"/>
      <c r="F21" s="75"/>
      <c r="G21" s="75"/>
      <c r="H21" s="75"/>
      <c r="I21" s="81"/>
    </row>
    <row r="22" spans="1:256" ht="19.5" customHeight="1" x14ac:dyDescent="0.2">
      <c r="A22" s="55" t="s">
        <v>29</v>
      </c>
      <c r="B22" s="55"/>
      <c r="C22" s="55"/>
      <c r="D22" s="55"/>
      <c r="E22" s="55"/>
      <c r="F22" s="55"/>
      <c r="G22" s="55"/>
      <c r="H22" s="55"/>
      <c r="I22" s="81"/>
    </row>
    <row r="23" spans="1:256" ht="19.5" customHeight="1" x14ac:dyDescent="0.2">
      <c r="A23" s="55" t="s">
        <v>30</v>
      </c>
      <c r="B23" s="55"/>
      <c r="C23" s="55"/>
      <c r="D23" s="55" t="s">
        <v>51</v>
      </c>
      <c r="E23" s="55" t="s">
        <v>31</v>
      </c>
      <c r="F23" s="55"/>
      <c r="G23" s="55"/>
      <c r="H23" s="55"/>
      <c r="I23" s="81"/>
      <c r="J23" s="82"/>
      <c r="K23" s="82"/>
      <c r="L23" s="82"/>
    </row>
    <row r="24" spans="1:256" ht="19.5" customHeight="1" x14ac:dyDescent="0.2">
      <c r="A24" s="55" t="s">
        <v>32</v>
      </c>
      <c r="B24" s="55"/>
      <c r="C24" s="55"/>
      <c r="D24" s="55"/>
      <c r="E24" s="55"/>
      <c r="F24" s="55"/>
      <c r="G24" s="55"/>
      <c r="H24" s="55"/>
      <c r="I24" s="56"/>
      <c r="J24" s="56"/>
      <c r="K24" s="56"/>
    </row>
    <row r="25" spans="1:256" ht="19.5" customHeight="1" x14ac:dyDescent="0.2">
      <c r="A25" s="55" t="s">
        <v>33</v>
      </c>
      <c r="B25" s="76"/>
      <c r="C25" s="76"/>
      <c r="D25" s="76"/>
      <c r="E25" s="76"/>
      <c r="F25" s="76"/>
      <c r="G25" s="76"/>
      <c r="H25" s="76"/>
    </row>
    <row r="26" spans="1:256" ht="19.5" customHeight="1" x14ac:dyDescent="0.2">
      <c r="A26" s="55" t="s">
        <v>34</v>
      </c>
      <c r="B26" s="76"/>
      <c r="C26" s="76"/>
      <c r="D26" s="55" t="s">
        <v>38</v>
      </c>
      <c r="E26" s="55" t="s">
        <v>39</v>
      </c>
      <c r="F26" s="55" t="s">
        <v>35</v>
      </c>
      <c r="G26" s="55"/>
      <c r="H26" s="55"/>
    </row>
    <row r="27" spans="1:256" ht="19.5" customHeight="1" x14ac:dyDescent="0.2">
      <c r="A27" s="55" t="s">
        <v>36</v>
      </c>
      <c r="B27" s="76"/>
      <c r="C27" s="76"/>
      <c r="D27" s="75"/>
      <c r="E27" s="75"/>
      <c r="F27" s="75"/>
      <c r="G27" s="75"/>
      <c r="H27" s="75"/>
    </row>
    <row r="28" spans="1:256" s="8" customFormat="1" ht="19.5" customHeight="1" x14ac:dyDescent="0.2">
      <c r="A28" s="55" t="s">
        <v>37</v>
      </c>
      <c r="B28" s="76"/>
      <c r="C28" s="76"/>
      <c r="D28" s="75"/>
      <c r="E28" s="75"/>
      <c r="F28" s="75"/>
      <c r="G28" s="75"/>
      <c r="H28" s="75"/>
    </row>
    <row r="29" spans="1:256" s="8" customFormat="1" ht="19.5" customHeight="1" x14ac:dyDescent="0.2">
      <c r="A29" s="65"/>
      <c r="B29" s="77"/>
      <c r="C29" s="77"/>
      <c r="D29" s="77"/>
      <c r="E29" s="77"/>
      <c r="F29" s="77"/>
      <c r="G29" s="77"/>
      <c r="H29" s="77"/>
    </row>
    <row r="30" spans="1:256" x14ac:dyDescent="0.2">
      <c r="A30" s="65"/>
      <c r="B30" s="77"/>
      <c r="C30" s="77"/>
      <c r="D30" s="77"/>
      <c r="E30" s="77"/>
      <c r="F30" s="77"/>
      <c r="G30" s="77"/>
      <c r="H30" s="77"/>
      <c r="I30" s="81"/>
      <c r="J30" s="81"/>
    </row>
    <row r="31" spans="1:256" x14ac:dyDescent="0.2">
      <c r="A31" s="66" t="s">
        <v>40</v>
      </c>
      <c r="B31" s="55" t="s">
        <v>41</v>
      </c>
      <c r="C31" s="55"/>
      <c r="D31" s="55"/>
      <c r="E31" s="55"/>
      <c r="F31" s="55"/>
      <c r="G31" s="55"/>
      <c r="H31" s="55"/>
      <c r="I31" s="81"/>
      <c r="J31" s="81"/>
    </row>
    <row r="32" spans="1:256" x14ac:dyDescent="0.2">
      <c r="A32" s="55"/>
      <c r="B32" s="55" t="s">
        <v>42</v>
      </c>
      <c r="C32" s="55"/>
      <c r="D32" s="55"/>
      <c r="E32" s="55"/>
      <c r="F32" s="55"/>
      <c r="G32" s="55"/>
      <c r="H32" s="55"/>
    </row>
  </sheetData>
  <mergeCells count="3">
    <mergeCell ref="A5:H5"/>
    <mergeCell ref="A9:H9"/>
    <mergeCell ref="A15:H15"/>
  </mergeCells>
  <pageMargins left="0.37013888888888891" right="0.35416666666666669" top="0.2" bottom="0.4201388888888889" header="0.51180555555555562" footer="0.51180555555555562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opLeftCell="B1" zoomScale="93" zoomScaleNormal="93" workbookViewId="0">
      <selection activeCell="F20" sqref="F20"/>
    </sheetView>
  </sheetViews>
  <sheetFormatPr baseColWidth="10" defaultRowHeight="12.75" x14ac:dyDescent="0.2"/>
  <cols>
    <col min="1" max="1" width="0" style="13" hidden="1" customWidth="1"/>
    <col min="2" max="2" width="10" style="13" customWidth="1"/>
    <col min="3" max="3" width="9.42578125" style="13" customWidth="1"/>
    <col min="4" max="5" width="8.7109375" style="13" customWidth="1"/>
    <col min="6" max="6" width="10.140625" style="13" customWidth="1"/>
    <col min="7" max="7" width="0" style="13" hidden="1" customWidth="1"/>
    <col min="8" max="12" width="9.7109375" style="13" customWidth="1"/>
    <col min="13" max="16" width="10.7109375" style="13" customWidth="1"/>
    <col min="17" max="17" width="10.7109375" style="14" customWidth="1"/>
    <col min="18" max="16384" width="11.42578125" style="13"/>
  </cols>
  <sheetData>
    <row r="2" spans="1:17" ht="30" customHeight="1" x14ac:dyDescent="0.2">
      <c r="B2" s="94" t="s">
        <v>12</v>
      </c>
      <c r="C2" s="94"/>
      <c r="D2" s="94"/>
      <c r="E2" s="94"/>
      <c r="F2" s="94"/>
      <c r="G2" s="95" t="s">
        <v>13</v>
      </c>
      <c r="H2" s="95"/>
      <c r="I2" s="95"/>
      <c r="J2" s="96" t="s">
        <v>14</v>
      </c>
      <c r="K2" s="96"/>
      <c r="L2" s="96"/>
      <c r="M2" s="15" t="s">
        <v>15</v>
      </c>
      <c r="N2" s="96" t="s">
        <v>16</v>
      </c>
      <c r="O2" s="96"/>
      <c r="P2" s="96"/>
      <c r="Q2" s="96"/>
    </row>
    <row r="3" spans="1:17" ht="15.75" customHeight="1" x14ac:dyDescent="0.2">
      <c r="B3" s="94"/>
      <c r="C3" s="94"/>
      <c r="D3" s="94"/>
      <c r="E3" s="94"/>
      <c r="F3" s="94"/>
      <c r="G3" s="97">
        <v>1.05</v>
      </c>
      <c r="H3" s="97"/>
      <c r="I3" s="97"/>
      <c r="J3" s="98">
        <v>1</v>
      </c>
      <c r="K3" s="98"/>
      <c r="L3" s="98"/>
      <c r="M3" s="16">
        <v>0.85</v>
      </c>
      <c r="N3" s="99">
        <v>0.79</v>
      </c>
      <c r="O3" s="99"/>
      <c r="P3" s="99"/>
      <c r="Q3" s="99"/>
    </row>
    <row r="4" spans="1:17" ht="43.5" customHeight="1" x14ac:dyDescent="0.2">
      <c r="A4" s="17">
        <v>1.1574074074074073E-5</v>
      </c>
      <c r="B4" s="18" t="s">
        <v>17</v>
      </c>
      <c r="C4" s="19" t="s">
        <v>18</v>
      </c>
      <c r="D4" s="20" t="s">
        <v>19</v>
      </c>
      <c r="E4" s="21" t="s">
        <v>20</v>
      </c>
      <c r="F4" s="21" t="s">
        <v>21</v>
      </c>
      <c r="G4" s="22" t="s">
        <v>22</v>
      </c>
      <c r="H4" s="23" t="s">
        <v>23</v>
      </c>
      <c r="I4" s="24" t="s">
        <v>24</v>
      </c>
      <c r="J4" s="25">
        <v>150</v>
      </c>
      <c r="K4" s="25">
        <v>400</v>
      </c>
      <c r="L4" s="26">
        <v>300</v>
      </c>
      <c r="M4" s="24">
        <v>2000</v>
      </c>
      <c r="N4" s="24">
        <v>10000</v>
      </c>
      <c r="O4" s="24">
        <v>3000</v>
      </c>
      <c r="P4" s="24">
        <v>2000</v>
      </c>
      <c r="Q4" s="24">
        <v>1000</v>
      </c>
    </row>
    <row r="5" spans="1:17" s="27" customFormat="1" ht="21" customHeight="1" x14ac:dyDescent="0.2">
      <c r="B5" s="28"/>
      <c r="C5" s="28">
        <v>15</v>
      </c>
      <c r="D5" s="29">
        <f>C5/3.6</f>
        <v>4.166666666666667</v>
      </c>
      <c r="E5" s="30">
        <f>(($A$4*1000)/(D5*70%))</f>
        <v>3.968253968253968E-3</v>
      </c>
      <c r="F5" s="30">
        <f>(($A$4*1000)/(D5*75%))</f>
        <v>3.7037037037037034E-3</v>
      </c>
      <c r="G5" s="31">
        <f>(D5*15*$G$3)</f>
        <v>65.625000000000014</v>
      </c>
      <c r="H5" s="31">
        <f>D5*30*$G$3</f>
        <v>131.25000000000003</v>
      </c>
      <c r="I5" s="32">
        <f>D5*45*$G$3</f>
        <v>196.875</v>
      </c>
      <c r="J5" s="30">
        <f>(($A$4*$J$4)/(D5*$J$3))</f>
        <v>4.1666666666666664E-4</v>
      </c>
      <c r="K5" s="30">
        <f>(($A$4*$K$4)/(D5*$J$3))</f>
        <v>1.1111111111111109E-3</v>
      </c>
      <c r="L5" s="30">
        <f>(($A$4*$L$4)/(D5*$J$3))</f>
        <v>8.3333333333333328E-4</v>
      </c>
      <c r="M5" s="30">
        <f>(($A$4*$M$4)/(D5*$M$3))</f>
        <v>6.5359477124183E-3</v>
      </c>
      <c r="N5" s="30">
        <f>(($A$4*$N$4)/(D5*$N$3))</f>
        <v>3.5161744022503515E-2</v>
      </c>
      <c r="O5" s="30">
        <f>(($A$4*$O$4)/(D5*$N$3))</f>
        <v>1.0548523206751054E-2</v>
      </c>
      <c r="P5" s="30">
        <f>(($A$4*$P$4)/(D5*$N$3))</f>
        <v>7.0323488045007021E-3</v>
      </c>
      <c r="Q5" s="30">
        <f>(($A$4*$Q$4)/(D5*$N$3))</f>
        <v>3.516174402250351E-3</v>
      </c>
    </row>
    <row r="6" spans="1:17" x14ac:dyDescent="0.2">
      <c r="B6" s="33"/>
      <c r="C6" s="34" t="s">
        <v>25</v>
      </c>
      <c r="D6" s="35"/>
      <c r="E6" s="36">
        <f>C5*70%</f>
        <v>10.5</v>
      </c>
      <c r="F6" s="36">
        <f>C5*75%</f>
        <v>11.25</v>
      </c>
      <c r="G6" s="37"/>
      <c r="H6" s="38">
        <f>C5*G3</f>
        <v>15.75</v>
      </c>
      <c r="I6" s="39"/>
      <c r="J6" s="40"/>
      <c r="K6" s="41">
        <f>C5*J3</f>
        <v>15</v>
      </c>
      <c r="L6" s="42"/>
      <c r="M6" s="43">
        <f>C5*M3</f>
        <v>12.75</v>
      </c>
      <c r="N6" s="44"/>
      <c r="O6" s="45">
        <f>C5*N3</f>
        <v>11.850000000000001</v>
      </c>
      <c r="P6" s="45"/>
      <c r="Q6" s="46"/>
    </row>
    <row r="7" spans="1:17" x14ac:dyDescent="0.2"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9" spans="1:17" x14ac:dyDescent="0.2">
      <c r="B9" s="48"/>
      <c r="C9" s="48"/>
      <c r="D9" s="48"/>
      <c r="E9" s="48"/>
      <c r="F9" s="48"/>
      <c r="G9" s="48"/>
      <c r="H9" s="49"/>
      <c r="I9" s="49"/>
      <c r="J9" s="49"/>
      <c r="K9" s="49"/>
      <c r="L9" s="49"/>
    </row>
    <row r="10" spans="1:17" x14ac:dyDescent="0.2">
      <c r="B10" s="50" t="s">
        <v>26</v>
      </c>
      <c r="C10" s="51"/>
      <c r="D10" s="51"/>
      <c r="E10" s="51"/>
      <c r="F10" s="51"/>
      <c r="G10" s="51"/>
      <c r="H10" s="49"/>
      <c r="I10" s="49"/>
      <c r="J10" s="49"/>
      <c r="K10" s="49"/>
      <c r="L10" s="49"/>
    </row>
    <row r="11" spans="1:17" x14ac:dyDescent="0.2">
      <c r="B11" s="50" t="s">
        <v>45</v>
      </c>
      <c r="C11" s="50"/>
      <c r="D11" s="50"/>
      <c r="E11" s="50"/>
      <c r="F11" s="50"/>
      <c r="G11" s="50"/>
      <c r="H11" s="67"/>
      <c r="I11" s="67"/>
      <c r="J11" s="67"/>
      <c r="K11" s="67"/>
      <c r="L11" s="49"/>
    </row>
    <row r="12" spans="1:17" x14ac:dyDescent="0.2">
      <c r="B12" s="100" t="s">
        <v>46</v>
      </c>
      <c r="C12" s="100"/>
      <c r="D12" s="100"/>
      <c r="E12" s="100"/>
      <c r="F12" s="50"/>
      <c r="G12" s="50"/>
      <c r="H12" s="67"/>
      <c r="I12" s="67"/>
      <c r="J12" s="67"/>
      <c r="K12" s="67"/>
      <c r="L12" s="49"/>
    </row>
    <row r="13" spans="1:17" x14ac:dyDescent="0.2">
      <c r="B13" s="50" t="s">
        <v>43</v>
      </c>
      <c r="C13" s="50"/>
      <c r="D13" s="50"/>
      <c r="E13" s="50"/>
      <c r="F13" s="50"/>
      <c r="G13" s="50"/>
      <c r="H13" s="67"/>
      <c r="I13" s="67"/>
      <c r="J13" s="67"/>
      <c r="K13" s="67"/>
      <c r="L13" s="49"/>
    </row>
    <row r="14" spans="1:17" x14ac:dyDescent="0.2">
      <c r="B14" s="50" t="s">
        <v>44</v>
      </c>
      <c r="C14" s="68"/>
      <c r="D14" s="68"/>
      <c r="E14" s="68"/>
      <c r="F14" s="68"/>
      <c r="G14" s="68"/>
      <c r="H14" s="67"/>
      <c r="I14" s="67"/>
      <c r="J14" s="67"/>
      <c r="K14" s="67"/>
      <c r="L14" s="49"/>
    </row>
    <row r="15" spans="1:17" x14ac:dyDescent="0.2">
      <c r="B15" s="50"/>
      <c r="C15" s="48"/>
      <c r="D15" s="48"/>
      <c r="E15" s="48"/>
      <c r="F15" s="48"/>
      <c r="G15" s="48"/>
      <c r="H15" s="49"/>
      <c r="I15" s="49"/>
      <c r="J15" s="49"/>
      <c r="K15" s="49"/>
      <c r="L15" s="49"/>
    </row>
  </sheetData>
  <mergeCells count="8">
    <mergeCell ref="B12:E12"/>
    <mergeCell ref="B2:F3"/>
    <mergeCell ref="G2:I2"/>
    <mergeCell ref="J2:L2"/>
    <mergeCell ref="N2:Q2"/>
    <mergeCell ref="G3:I3"/>
    <mergeCell ref="J3:L3"/>
    <mergeCell ref="N3:Q3"/>
  </mergeCells>
  <printOptions horizontalCentered="1" verticalCentered="1"/>
  <pageMargins left="0.10972222222222222" right="0.17986111111111111" top="0.98402777777777783" bottom="0.98402777777777783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</vt:lpstr>
      <vt:lpstr>TABLEAU DES VITESSES</vt:lpstr>
      <vt:lpstr>Plan!Zone_d_impression</vt:lpstr>
      <vt:lpstr>'TABLEAU DES VITESSES'!Zone_d_impression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Caroline Tourte</cp:lastModifiedBy>
  <dcterms:created xsi:type="dcterms:W3CDTF">2014-01-20T15:47:42Z</dcterms:created>
  <dcterms:modified xsi:type="dcterms:W3CDTF">2015-03-04T11:27:50Z</dcterms:modified>
</cp:coreProperties>
</file>